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Załącznik Nr 2 b" sheetId="1" r:id="rId1"/>
  </sheets>
  <definedNames>
    <definedName name="_xlnm.Print_Titles" localSheetId="0">'Załącznik Nr 2 b'!$11:$11</definedName>
  </definedNames>
  <calcPr fullCalcOnLoad="1"/>
</workbook>
</file>

<file path=xl/sharedStrings.xml><?xml version="1.0" encoding="utf-8"?>
<sst xmlns="http://schemas.openxmlformats.org/spreadsheetml/2006/main" count="95" uniqueCount="66">
  <si>
    <t>Dział</t>
  </si>
  <si>
    <t>Rozdział</t>
  </si>
  <si>
    <t>Nazwa działu i rozdziału</t>
  </si>
  <si>
    <t>Ogółem</t>
  </si>
  <si>
    <t>Inwestycje i zakupy inwestycyjne</t>
  </si>
  <si>
    <t>w tym na:</t>
  </si>
  <si>
    <t>Zakup i objęcie akcji i udziałów</t>
  </si>
  <si>
    <t>Wniesienie wkłądów do spółek prawa handlowego</t>
  </si>
  <si>
    <t xml:space="preserve">programy finansowane z udziałem środków europejskich i innych środków pochodzących ze śródeł zagranicznych niepodlegających zwrotowi </t>
  </si>
  <si>
    <t>WYDATKI GMINY</t>
  </si>
  <si>
    <t>-</t>
  </si>
  <si>
    <t>Pozostała działalność</t>
  </si>
  <si>
    <t>Transport i łączność</t>
  </si>
  <si>
    <t>Lokalny transport zbiorowy</t>
  </si>
  <si>
    <t>Drogi publiczne gminne</t>
  </si>
  <si>
    <t>Gospodarka mieszkaniowa</t>
  </si>
  <si>
    <t>Gospodarka gruntami i nieruchomościami</t>
  </si>
  <si>
    <t>Administracja publiczna</t>
  </si>
  <si>
    <t>Urzędy miast na prawach powiatu</t>
  </si>
  <si>
    <t>Bezpieczeństwo publiczne i ochrona przeciwpożarowa</t>
  </si>
  <si>
    <t>Oświata i wychowanie</t>
  </si>
  <si>
    <t>Szkoły podstawowe</t>
  </si>
  <si>
    <t>Przedszkola</t>
  </si>
  <si>
    <t>Gospodarka komunalna i ochrona środowiska</t>
  </si>
  <si>
    <t>Oświetlenie ulic, placów i dróg</t>
  </si>
  <si>
    <t>Obiekty sportowe</t>
  </si>
  <si>
    <t>Ogółem wydatki gminy</t>
  </si>
  <si>
    <t>WYDATKI POWIATU</t>
  </si>
  <si>
    <t>Drogi publiczne w miastach na prawach powiatu</t>
  </si>
  <si>
    <t>Ogółem wydatki powiatu</t>
  </si>
  <si>
    <t>Ogółem wydatki (gmina + powiat)</t>
  </si>
  <si>
    <t>Dotacje</t>
  </si>
  <si>
    <t xml:space="preserve">Rozwój przedsiębiorczości </t>
  </si>
  <si>
    <t>Przetwórstwo przemysłowe</t>
  </si>
  <si>
    <t>Informatyka</t>
  </si>
  <si>
    <t xml:space="preserve">Gospodarka ściekowa i ochrona wód </t>
  </si>
  <si>
    <t xml:space="preserve">Ogrody botaniczne i zoologiczne oraz naturalne obszary i obiekty chronionej przyrody </t>
  </si>
  <si>
    <t>Ogrody botaniczne i zoologiczne</t>
  </si>
  <si>
    <t>Komendy wojewódzkie Policji</t>
  </si>
  <si>
    <t>Szkoły zawodowe</t>
  </si>
  <si>
    <t xml:space="preserve">Działalność usługowa </t>
  </si>
  <si>
    <t>Cmentarze</t>
  </si>
  <si>
    <t xml:space="preserve"> Załącznik Nr 2b</t>
  </si>
  <si>
    <t xml:space="preserve">Kultura fizyczna </t>
  </si>
  <si>
    <t>Straż gminna (miejska)</t>
  </si>
  <si>
    <t>Miasta Płocka na rok 2012</t>
  </si>
  <si>
    <t xml:space="preserve">WYDATKI MAJĄTKOWE BUDŻETU MIASTA PŁOCKA NA 2012 ROK </t>
  </si>
  <si>
    <t>Komendy wojewódzkie Państwowej Strazy Pożarnej</t>
  </si>
  <si>
    <t>Licea ogólnkształcące</t>
  </si>
  <si>
    <t>Edukacyjan opieka wychowawcza</t>
  </si>
  <si>
    <t>Specjalne ośrodki szkolno - wychowawcze</t>
  </si>
  <si>
    <t>Usuwanie skutków klęsk żywiołowych</t>
  </si>
  <si>
    <t>Szkoły podstawowe specjalne</t>
  </si>
  <si>
    <t>Gimnazja</t>
  </si>
  <si>
    <t>Pozostałe zadania w zakresie polityki społecznej</t>
  </si>
  <si>
    <t xml:space="preserve">Żłobki </t>
  </si>
  <si>
    <t>Domy i ośrodki kultury, świetlice i kluby</t>
  </si>
  <si>
    <t>Kultura i ochrona dziedzictwa narodowego</t>
  </si>
  <si>
    <t xml:space="preserve">Szkoły zawodowe </t>
  </si>
  <si>
    <t xml:space="preserve"> </t>
  </si>
  <si>
    <t>Towarzystwa budownictwa społecznego</t>
  </si>
  <si>
    <t>Wytwarzanie i zaopatrywanie w energię elektryczną, gaz i wodę</t>
  </si>
  <si>
    <t>Dostarczanie wody</t>
  </si>
  <si>
    <t xml:space="preserve">Nr 278/XVIII/2011 Rady Miasta Płocka </t>
  </si>
  <si>
    <t>z dnia 29 grudnia 2011 roku</t>
  </si>
  <si>
    <t xml:space="preserve">     do Uchwały Budżetowej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</si>
</sst>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_ ;\-#,##0.00\ "/>
    <numFmt numFmtId="166" formatCode="#,##0.000"/>
  </numFmts>
  <fonts count="32">
    <font>
      <sz val="10"/>
      <name val="Arial"/>
      <family val="0"/>
    </font>
    <font>
      <sz val="14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9" fillId="25" borderId="11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vertical="center" wrapText="1"/>
    </xf>
    <xf numFmtId="43" fontId="0" fillId="25" borderId="11" xfId="42" applyFill="1" applyBorder="1" applyAlignment="1">
      <alignment vertical="center" wrapText="1"/>
    </xf>
    <xf numFmtId="43" fontId="0" fillId="0" borderId="11" xfId="42" applyBorder="1" applyAlignment="1">
      <alignment vertical="center" wrapText="1"/>
    </xf>
    <xf numFmtId="43" fontId="0" fillId="0" borderId="11" xfId="42" applyBorder="1" applyAlignment="1">
      <alignment vertical="center"/>
    </xf>
    <xf numFmtId="43" fontId="0" fillId="24" borderId="11" xfId="42" applyFill="1" applyBorder="1" applyAlignment="1">
      <alignment vertical="center" wrapText="1"/>
    </xf>
    <xf numFmtId="4" fontId="9" fillId="26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3" fontId="0" fillId="0" borderId="11" xfId="42" applyFont="1" applyFill="1" applyBorder="1" applyAlignment="1">
      <alignment vertical="center" wrapText="1"/>
    </xf>
    <xf numFmtId="43" fontId="0" fillId="0" borderId="11" xfId="42" applyFill="1" applyBorder="1" applyAlignment="1">
      <alignment vertical="center" wrapText="1"/>
    </xf>
    <xf numFmtId="43" fontId="0" fillId="0" borderId="11" xfId="42" applyFill="1" applyBorder="1" applyAlignment="1">
      <alignment vertical="center"/>
    </xf>
    <xf numFmtId="43" fontId="0" fillId="0" borderId="11" xfId="42" applyFill="1" applyBorder="1" applyAlignment="1">
      <alignment horizontal="right" vertical="center" wrapText="1"/>
    </xf>
    <xf numFmtId="165" fontId="0" fillId="0" borderId="11" xfId="42" applyNumberFormat="1" applyFill="1" applyBorder="1" applyAlignment="1">
      <alignment vertical="center" wrapText="1"/>
    </xf>
    <xf numFmtId="164" fontId="0" fillId="0" borderId="11" xfId="42" applyNumberFormat="1" applyFill="1" applyBorder="1" applyAlignment="1">
      <alignment horizontal="right" vertical="center"/>
    </xf>
    <xf numFmtId="165" fontId="9" fillId="25" borderId="11" xfId="42" applyNumberFormat="1" applyFont="1" applyFill="1" applyBorder="1" applyAlignment="1">
      <alignment vertical="center" wrapText="1"/>
    </xf>
    <xf numFmtId="43" fontId="9" fillId="25" borderId="11" xfId="42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3" fontId="30" fillId="0" borderId="11" xfId="42" applyFont="1" applyFill="1" applyBorder="1" applyAlignment="1">
      <alignment vertical="center" wrapText="1"/>
    </xf>
    <xf numFmtId="43" fontId="30" fillId="0" borderId="11" xfId="42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3" fontId="0" fillId="0" borderId="11" xfId="42" applyFill="1" applyBorder="1" applyAlignment="1">
      <alignment vertical="center" wrapText="1"/>
    </xf>
    <xf numFmtId="43" fontId="0" fillId="0" borderId="11" xfId="42" applyFill="1" applyBorder="1" applyAlignment="1">
      <alignment vertical="center"/>
    </xf>
    <xf numFmtId="164" fontId="0" fillId="0" borderId="11" xfId="42" applyNumberFormat="1" applyFill="1" applyBorder="1" applyAlignment="1">
      <alignment vertical="center" wrapText="1"/>
    </xf>
    <xf numFmtId="43" fontId="0" fillId="0" borderId="11" xfId="42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4" fontId="0" fillId="0" borderId="11" xfId="42" applyNumberFormat="1" applyBorder="1" applyAlignment="1">
      <alignment horizontal="right" vertical="center" wrapText="1"/>
    </xf>
    <xf numFmtId="164" fontId="0" fillId="0" borderId="11" xfId="42" applyNumberFormat="1" applyFill="1" applyBorder="1" applyAlignment="1">
      <alignment horizontal="right" vertical="center" wrapText="1"/>
    </xf>
    <xf numFmtId="164" fontId="9" fillId="25" borderId="11" xfId="42" applyNumberFormat="1" applyFont="1" applyFill="1" applyBorder="1" applyAlignment="1">
      <alignment horizontal="right" vertical="center" wrapText="1"/>
    </xf>
    <xf numFmtId="43" fontId="0" fillId="26" borderId="11" xfId="42" applyFill="1" applyBorder="1" applyAlignment="1">
      <alignment vertical="center" wrapText="1"/>
    </xf>
    <xf numFmtId="43" fontId="0" fillId="0" borderId="11" xfId="42" applyFill="1" applyBorder="1" applyAlignment="1">
      <alignment horizontal="center" vertical="center" wrapText="1"/>
    </xf>
    <xf numFmtId="165" fontId="0" fillId="0" borderId="11" xfId="42" applyNumberFormat="1" applyFill="1" applyBorder="1" applyAlignment="1">
      <alignment vertical="center" wrapText="1"/>
    </xf>
    <xf numFmtId="165" fontId="0" fillId="0" borderId="11" xfId="42" applyNumberFormat="1" applyFont="1" applyFill="1" applyBorder="1" applyAlignment="1">
      <alignment vertical="center" wrapText="1"/>
    </xf>
    <xf numFmtId="0" fontId="9" fillId="27" borderId="11" xfId="0" applyFont="1" applyFill="1" applyBorder="1" applyAlignment="1">
      <alignment vertical="center" wrapText="1"/>
    </xf>
    <xf numFmtId="165" fontId="0" fillId="0" borderId="11" xfId="42" applyNumberForma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8" fillId="26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view="pageBreakPreview" zoomScaleNormal="85" zoomScaleSheetLayoutView="100" zoomScalePageLayoutView="0" workbookViewId="0" topLeftCell="A58">
      <selection activeCell="E78" sqref="E78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9.28125" style="1" customWidth="1"/>
    <col min="4" max="4" width="18.28125" style="1" customWidth="1"/>
    <col min="5" max="5" width="19.7109375" style="1" customWidth="1"/>
    <col min="6" max="6" width="17.421875" style="1" customWidth="1"/>
    <col min="7" max="7" width="15.8515625" style="1" customWidth="1"/>
    <col min="8" max="8" width="14.7109375" style="0" customWidth="1"/>
    <col min="9" max="9" width="14.00390625" style="0" customWidth="1"/>
    <col min="10" max="10" width="8.8515625" style="0" customWidth="1"/>
  </cols>
  <sheetData>
    <row r="1" spans="1:10" ht="13.5" customHeight="1">
      <c r="A1" s="2"/>
      <c r="B1" s="2"/>
      <c r="C1" s="2"/>
      <c r="D1" s="2"/>
      <c r="E1" s="2"/>
      <c r="F1" s="49"/>
      <c r="G1" s="49"/>
      <c r="H1" s="49"/>
      <c r="I1" s="61" t="s">
        <v>42</v>
      </c>
      <c r="J1" s="62"/>
    </row>
    <row r="2" spans="1:10" ht="13.5" customHeight="1">
      <c r="A2" s="2"/>
      <c r="B2" s="2"/>
      <c r="C2" s="2"/>
      <c r="D2" s="2"/>
      <c r="E2" s="2"/>
      <c r="G2" s="50"/>
      <c r="H2" s="50"/>
      <c r="I2" s="63" t="s">
        <v>65</v>
      </c>
      <c r="J2" s="64"/>
    </row>
    <row r="3" spans="1:10" ht="13.5" customHeight="1">
      <c r="A3" s="2"/>
      <c r="B3" s="2"/>
      <c r="C3" s="2"/>
      <c r="D3" s="2"/>
      <c r="E3" s="2"/>
      <c r="H3" s="48"/>
      <c r="I3" s="63" t="s">
        <v>45</v>
      </c>
      <c r="J3" s="64"/>
    </row>
    <row r="4" spans="1:10" ht="25.5" customHeight="1">
      <c r="A4" s="2"/>
      <c r="B4" s="2"/>
      <c r="C4" s="2"/>
      <c r="D4" s="2"/>
      <c r="E4" s="2"/>
      <c r="F4" s="49"/>
      <c r="G4" s="49"/>
      <c r="H4" s="49"/>
      <c r="I4" s="65" t="s">
        <v>63</v>
      </c>
      <c r="J4" s="66"/>
    </row>
    <row r="5" spans="1:10" ht="13.5" customHeight="1">
      <c r="A5" s="2"/>
      <c r="B5" s="2"/>
      <c r="C5" s="2"/>
      <c r="D5" s="2"/>
      <c r="E5" s="2"/>
      <c r="F5" s="51"/>
      <c r="G5" s="51"/>
      <c r="H5" s="51"/>
      <c r="I5" s="79" t="s">
        <v>64</v>
      </c>
      <c r="J5" s="64"/>
    </row>
    <row r="6" spans="1:8" ht="18">
      <c r="A6" s="2"/>
      <c r="B6" s="2"/>
      <c r="C6" s="2"/>
      <c r="D6" s="2"/>
      <c r="E6" s="2"/>
      <c r="F6" s="3"/>
      <c r="G6" s="3"/>
      <c r="H6" s="3"/>
    </row>
    <row r="7" spans="1:9" ht="31.5" customHeight="1">
      <c r="A7" s="84" t="s">
        <v>46</v>
      </c>
      <c r="B7" s="84"/>
      <c r="C7" s="84"/>
      <c r="D7" s="84"/>
      <c r="E7" s="84"/>
      <c r="F7" s="84"/>
      <c r="G7" s="84"/>
      <c r="H7" s="84"/>
      <c r="I7" s="85"/>
    </row>
    <row r="8" spans="1:9" ht="18">
      <c r="A8" s="83"/>
      <c r="B8" s="83"/>
      <c r="C8" s="83"/>
      <c r="D8" s="83"/>
      <c r="E8" s="83"/>
      <c r="F8" s="83"/>
      <c r="G8" s="83"/>
      <c r="H8" s="83"/>
      <c r="I8" s="4"/>
    </row>
    <row r="9" spans="1:9" s="6" customFormat="1" ht="20.25" customHeight="1">
      <c r="A9" s="69" t="s">
        <v>0</v>
      </c>
      <c r="B9" s="69" t="s">
        <v>1</v>
      </c>
      <c r="C9" s="69" t="s">
        <v>2</v>
      </c>
      <c r="D9" s="69" t="s">
        <v>3</v>
      </c>
      <c r="E9" s="69" t="s">
        <v>4</v>
      </c>
      <c r="F9" s="5" t="s">
        <v>5</v>
      </c>
      <c r="G9" s="69" t="s">
        <v>6</v>
      </c>
      <c r="H9" s="77" t="s">
        <v>7</v>
      </c>
      <c r="I9" s="80" t="s">
        <v>31</v>
      </c>
    </row>
    <row r="10" spans="1:9" s="6" customFormat="1" ht="86.25" customHeight="1">
      <c r="A10" s="70"/>
      <c r="B10" s="70"/>
      <c r="C10" s="70"/>
      <c r="D10" s="70"/>
      <c r="E10" s="70"/>
      <c r="F10" s="11" t="s">
        <v>8</v>
      </c>
      <c r="G10" s="70"/>
      <c r="H10" s="78"/>
      <c r="I10" s="81"/>
    </row>
    <row r="11" spans="1:9" s="6" customFormat="1" ht="13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3">
        <v>9</v>
      </c>
    </row>
    <row r="12" spans="1:9" s="6" customFormat="1" ht="26.25" customHeight="1">
      <c r="A12" s="82" t="s">
        <v>9</v>
      </c>
      <c r="B12" s="82"/>
      <c r="C12" s="82"/>
      <c r="D12" s="82"/>
      <c r="E12" s="82"/>
      <c r="F12" s="82"/>
      <c r="G12" s="82"/>
      <c r="H12" s="82"/>
      <c r="I12" s="82"/>
    </row>
    <row r="13" spans="1:9" s="6" customFormat="1" ht="38.25" customHeight="1">
      <c r="A13" s="9">
        <v>150</v>
      </c>
      <c r="B13" s="9" t="s">
        <v>10</v>
      </c>
      <c r="C13" s="10" t="s">
        <v>33</v>
      </c>
      <c r="D13" s="18">
        <f aca="true" t="shared" si="0" ref="D13:I15">SUM(D14)</f>
        <v>17225.78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18">
        <f t="shared" si="0"/>
        <v>17225.78</v>
      </c>
    </row>
    <row r="14" spans="1:9" s="6" customFormat="1" ht="30" customHeight="1">
      <c r="A14" s="14">
        <v>150</v>
      </c>
      <c r="B14" s="14">
        <v>15011</v>
      </c>
      <c r="C14" s="15" t="s">
        <v>32</v>
      </c>
      <c r="D14" s="16">
        <f>E14+G14+H14+I14</f>
        <v>17225.78</v>
      </c>
      <c r="E14" s="21">
        <v>0</v>
      </c>
      <c r="F14" s="21">
        <v>0</v>
      </c>
      <c r="G14" s="21">
        <v>0</v>
      </c>
      <c r="H14" s="21">
        <v>0</v>
      </c>
      <c r="I14" s="17">
        <v>17225.78</v>
      </c>
    </row>
    <row r="15" spans="1:9" s="6" customFormat="1" ht="48.75" customHeight="1">
      <c r="A15" s="9">
        <v>400</v>
      </c>
      <c r="B15" s="9" t="s">
        <v>10</v>
      </c>
      <c r="C15" s="59" t="s">
        <v>61</v>
      </c>
      <c r="D15" s="18">
        <f t="shared" si="0"/>
        <v>550000</v>
      </c>
      <c r="E15" s="20">
        <f t="shared" si="0"/>
        <v>0</v>
      </c>
      <c r="F15" s="20">
        <f t="shared" si="0"/>
        <v>0</v>
      </c>
      <c r="G15" s="20">
        <f t="shared" si="0"/>
        <v>0</v>
      </c>
      <c r="H15" s="34">
        <f t="shared" si="0"/>
        <v>550000</v>
      </c>
      <c r="I15" s="20">
        <f t="shared" si="0"/>
        <v>0</v>
      </c>
    </row>
    <row r="16" spans="1:9" s="6" customFormat="1" ht="30" customHeight="1">
      <c r="A16" s="14">
        <v>400</v>
      </c>
      <c r="B16" s="14">
        <v>40002</v>
      </c>
      <c r="C16" s="15" t="s">
        <v>62</v>
      </c>
      <c r="D16" s="16">
        <f>E16+G16+H16+I16</f>
        <v>550000</v>
      </c>
      <c r="E16" s="21">
        <v>0</v>
      </c>
      <c r="F16" s="21">
        <v>0</v>
      </c>
      <c r="G16" s="21">
        <v>0</v>
      </c>
      <c r="H16" s="60">
        <v>550000</v>
      </c>
      <c r="I16" s="22">
        <v>0</v>
      </c>
    </row>
    <row r="17" spans="1:9" s="6" customFormat="1" ht="30" customHeight="1">
      <c r="A17" s="9">
        <v>600</v>
      </c>
      <c r="B17" s="9" t="s">
        <v>10</v>
      </c>
      <c r="C17" s="10" t="s">
        <v>12</v>
      </c>
      <c r="D17" s="18">
        <f aca="true" t="shared" si="1" ref="D17:I17">SUM(D18:D21)</f>
        <v>32453149</v>
      </c>
      <c r="E17" s="18">
        <f t="shared" si="1"/>
        <v>30153149</v>
      </c>
      <c r="F17" s="54">
        <f t="shared" si="1"/>
        <v>10107585</v>
      </c>
      <c r="G17" s="20">
        <f t="shared" si="1"/>
        <v>0</v>
      </c>
      <c r="H17" s="18">
        <f t="shared" si="1"/>
        <v>2300000</v>
      </c>
      <c r="I17" s="20">
        <f t="shared" si="1"/>
        <v>0</v>
      </c>
    </row>
    <row r="18" spans="1:9" s="6" customFormat="1" ht="30" customHeight="1" hidden="1">
      <c r="A18" s="14">
        <v>600</v>
      </c>
      <c r="B18" s="14">
        <v>60004</v>
      </c>
      <c r="C18" s="15" t="s">
        <v>13</v>
      </c>
      <c r="D18" s="16">
        <f>E18+F18+G18+H18+I18</f>
        <v>0</v>
      </c>
      <c r="E18" s="21">
        <v>0</v>
      </c>
      <c r="F18" s="52">
        <v>0</v>
      </c>
      <c r="G18" s="21">
        <v>0</v>
      </c>
      <c r="H18" s="16">
        <f>2000000-2000000</f>
        <v>0</v>
      </c>
      <c r="I18" s="22">
        <v>0</v>
      </c>
    </row>
    <row r="19" spans="1:9" s="6" customFormat="1" ht="30" customHeight="1">
      <c r="A19" s="41">
        <v>600</v>
      </c>
      <c r="B19" s="41">
        <v>60016</v>
      </c>
      <c r="C19" s="42" t="s">
        <v>14</v>
      </c>
      <c r="D19" s="43">
        <f>E19+G19+H19+I19</f>
        <v>29051585</v>
      </c>
      <c r="E19" s="43">
        <v>29051585</v>
      </c>
      <c r="F19" s="53">
        <v>10107585</v>
      </c>
      <c r="G19" s="44">
        <v>0</v>
      </c>
      <c r="H19" s="44">
        <v>0</v>
      </c>
      <c r="I19" s="45">
        <v>0</v>
      </c>
    </row>
    <row r="20" spans="1:9" s="6" customFormat="1" ht="30" customHeight="1">
      <c r="A20" s="41">
        <v>600</v>
      </c>
      <c r="B20" s="41">
        <v>60078</v>
      </c>
      <c r="C20" s="42" t="s">
        <v>51</v>
      </c>
      <c r="D20" s="43">
        <f>E20+G20+H20+I20</f>
        <v>691564</v>
      </c>
      <c r="E20" s="43">
        <v>691564</v>
      </c>
      <c r="F20" s="44">
        <v>0</v>
      </c>
      <c r="G20" s="44">
        <v>0</v>
      </c>
      <c r="H20" s="44">
        <v>0</v>
      </c>
      <c r="I20" s="45">
        <v>0</v>
      </c>
    </row>
    <row r="21" spans="1:9" s="6" customFormat="1" ht="30" customHeight="1">
      <c r="A21" s="41">
        <v>600</v>
      </c>
      <c r="B21" s="41">
        <v>60095</v>
      </c>
      <c r="C21" s="42" t="s">
        <v>11</v>
      </c>
      <c r="D21" s="43">
        <f>E21+G21+H21+I21</f>
        <v>2710000</v>
      </c>
      <c r="E21" s="43">
        <v>410000</v>
      </c>
      <c r="F21" s="44">
        <v>0</v>
      </c>
      <c r="G21" s="44">
        <v>0</v>
      </c>
      <c r="H21" s="46">
        <v>2300000</v>
      </c>
      <c r="I21" s="45">
        <v>0</v>
      </c>
    </row>
    <row r="22" spans="1:9" s="6" customFormat="1" ht="30" customHeight="1">
      <c r="A22" s="9">
        <v>700</v>
      </c>
      <c r="B22" s="9" t="s">
        <v>10</v>
      </c>
      <c r="C22" s="10" t="s">
        <v>15</v>
      </c>
      <c r="D22" s="18">
        <f aca="true" t="shared" si="2" ref="D22:I22">SUM(D23:D25)</f>
        <v>5429900</v>
      </c>
      <c r="E22" s="18">
        <f t="shared" si="2"/>
        <v>4129900</v>
      </c>
      <c r="F22" s="20">
        <f t="shared" si="2"/>
        <v>0</v>
      </c>
      <c r="G22" s="20">
        <f t="shared" si="2"/>
        <v>0</v>
      </c>
      <c r="H22" s="35">
        <f t="shared" si="2"/>
        <v>1300000</v>
      </c>
      <c r="I22" s="20">
        <f t="shared" si="2"/>
        <v>0</v>
      </c>
    </row>
    <row r="23" spans="1:9" s="6" customFormat="1" ht="30" customHeight="1">
      <c r="A23" s="25">
        <v>700</v>
      </c>
      <c r="B23" s="25">
        <v>70005</v>
      </c>
      <c r="C23" s="26" t="s">
        <v>16</v>
      </c>
      <c r="D23" s="27">
        <f>E23+G23+H23+I23</f>
        <v>2195000</v>
      </c>
      <c r="E23" s="27">
        <v>1695000</v>
      </c>
      <c r="F23" s="29">
        <v>0</v>
      </c>
      <c r="G23" s="29">
        <v>0</v>
      </c>
      <c r="H23" s="32">
        <v>500000</v>
      </c>
      <c r="I23" s="30">
        <v>0</v>
      </c>
    </row>
    <row r="24" spans="1:9" s="6" customFormat="1" ht="30" customHeight="1">
      <c r="A24" s="25">
        <v>700</v>
      </c>
      <c r="B24" s="25">
        <v>70021</v>
      </c>
      <c r="C24" s="26" t="s">
        <v>60</v>
      </c>
      <c r="D24" s="27">
        <f>E24+G24+H24+I24</f>
        <v>800000</v>
      </c>
      <c r="E24" s="29">
        <v>0</v>
      </c>
      <c r="F24" s="29">
        <v>0</v>
      </c>
      <c r="G24" s="29">
        <v>0</v>
      </c>
      <c r="H24" s="32">
        <v>800000</v>
      </c>
      <c r="I24" s="30"/>
    </row>
    <row r="25" spans="1:9" s="6" customFormat="1" ht="30" customHeight="1">
      <c r="A25" s="25">
        <v>700</v>
      </c>
      <c r="B25" s="25">
        <v>70095</v>
      </c>
      <c r="C25" s="26" t="s">
        <v>11</v>
      </c>
      <c r="D25" s="27">
        <f>E25+F25+G25+H25+I25</f>
        <v>2434900</v>
      </c>
      <c r="E25" s="27">
        <v>2434900</v>
      </c>
      <c r="F25" s="29">
        <v>0</v>
      </c>
      <c r="G25" s="29">
        <v>0</v>
      </c>
      <c r="H25" s="29">
        <v>0</v>
      </c>
      <c r="I25" s="30">
        <v>0</v>
      </c>
    </row>
    <row r="26" spans="1:9" s="6" customFormat="1" ht="30" customHeight="1">
      <c r="A26" s="9">
        <v>710</v>
      </c>
      <c r="B26" s="9" t="s">
        <v>10</v>
      </c>
      <c r="C26" s="10" t="s">
        <v>40</v>
      </c>
      <c r="D26" s="18">
        <f aca="true" t="shared" si="3" ref="D26:I26">D27</f>
        <v>100000</v>
      </c>
      <c r="E26" s="18">
        <f t="shared" si="3"/>
        <v>100000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0">
        <f t="shared" si="3"/>
        <v>0</v>
      </c>
    </row>
    <row r="27" spans="1:9" s="6" customFormat="1" ht="30" customHeight="1">
      <c r="A27" s="25">
        <v>710</v>
      </c>
      <c r="B27" s="25">
        <v>71035</v>
      </c>
      <c r="C27" s="26" t="s">
        <v>41</v>
      </c>
      <c r="D27" s="27">
        <f>E27+G27+H27+I27</f>
        <v>100000</v>
      </c>
      <c r="E27" s="27">
        <v>100000</v>
      </c>
      <c r="F27" s="29">
        <v>0</v>
      </c>
      <c r="G27" s="29">
        <v>0</v>
      </c>
      <c r="H27" s="29">
        <v>0</v>
      </c>
      <c r="I27" s="30">
        <v>0</v>
      </c>
    </row>
    <row r="28" spans="1:9" s="6" customFormat="1" ht="30" customHeight="1">
      <c r="A28" s="9">
        <v>750</v>
      </c>
      <c r="B28" s="9" t="s">
        <v>10</v>
      </c>
      <c r="C28" s="10" t="s">
        <v>17</v>
      </c>
      <c r="D28" s="18">
        <f aca="true" t="shared" si="4" ref="D28:I28">SUM(D29:D30)</f>
        <v>430972.4</v>
      </c>
      <c r="E28" s="18">
        <f t="shared" si="4"/>
        <v>400000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18">
        <f t="shared" si="4"/>
        <v>30972.4</v>
      </c>
    </row>
    <row r="29" spans="1:9" s="6" customFormat="1" ht="30" customHeight="1">
      <c r="A29" s="14">
        <v>750</v>
      </c>
      <c r="B29" s="14">
        <v>75023</v>
      </c>
      <c r="C29" s="15" t="s">
        <v>18</v>
      </c>
      <c r="D29" s="16">
        <f>E29+G29+H29+I29</f>
        <v>400000</v>
      </c>
      <c r="E29" s="16">
        <v>400000</v>
      </c>
      <c r="F29" s="21">
        <v>0</v>
      </c>
      <c r="G29" s="21">
        <v>0</v>
      </c>
      <c r="H29" s="21">
        <v>0</v>
      </c>
      <c r="I29" s="22">
        <v>0</v>
      </c>
    </row>
    <row r="30" spans="1:9" s="6" customFormat="1" ht="30" customHeight="1">
      <c r="A30" s="14">
        <v>750</v>
      </c>
      <c r="B30" s="14">
        <v>75095</v>
      </c>
      <c r="C30" s="15" t="s">
        <v>11</v>
      </c>
      <c r="D30" s="16">
        <f>E30+G30+H30+I30</f>
        <v>30972.4</v>
      </c>
      <c r="E30" s="21">
        <v>0</v>
      </c>
      <c r="F30" s="21">
        <v>0</v>
      </c>
      <c r="G30" s="21">
        <v>0</v>
      </c>
      <c r="H30" s="21">
        <v>0</v>
      </c>
      <c r="I30" s="17">
        <v>30972.4</v>
      </c>
    </row>
    <row r="31" spans="1:9" s="6" customFormat="1" ht="30" customHeight="1">
      <c r="A31" s="9">
        <v>754</v>
      </c>
      <c r="B31" s="9" t="s">
        <v>10</v>
      </c>
      <c r="C31" s="10" t="s">
        <v>19</v>
      </c>
      <c r="D31" s="18">
        <f aca="true" t="shared" si="5" ref="D31:I31">SUM(D32:D32)</f>
        <v>84000</v>
      </c>
      <c r="E31" s="18">
        <f t="shared" si="5"/>
        <v>84000</v>
      </c>
      <c r="F31" s="20">
        <f t="shared" si="5"/>
        <v>0</v>
      </c>
      <c r="G31" s="20">
        <f t="shared" si="5"/>
        <v>0</v>
      </c>
      <c r="H31" s="20">
        <f t="shared" si="5"/>
        <v>0</v>
      </c>
      <c r="I31" s="20">
        <f t="shared" si="5"/>
        <v>0</v>
      </c>
    </row>
    <row r="32" spans="1:9" s="6" customFormat="1" ht="30" customHeight="1">
      <c r="A32" s="25">
        <v>754</v>
      </c>
      <c r="B32" s="25">
        <v>75416</v>
      </c>
      <c r="C32" s="26" t="s">
        <v>44</v>
      </c>
      <c r="D32" s="27">
        <f>E32+G32+H32+I32</f>
        <v>84000</v>
      </c>
      <c r="E32" s="27">
        <v>84000</v>
      </c>
      <c r="F32" s="29">
        <v>0</v>
      </c>
      <c r="G32" s="29">
        <v>0</v>
      </c>
      <c r="H32" s="29">
        <v>0</v>
      </c>
      <c r="I32" s="30">
        <v>0</v>
      </c>
    </row>
    <row r="33" spans="1:9" s="6" customFormat="1" ht="30" customHeight="1">
      <c r="A33" s="9">
        <v>801</v>
      </c>
      <c r="B33" s="9" t="s">
        <v>10</v>
      </c>
      <c r="C33" s="10" t="s">
        <v>20</v>
      </c>
      <c r="D33" s="18">
        <f aca="true" t="shared" si="6" ref="D33:I33">SUM(D34:D39)</f>
        <v>8831600</v>
      </c>
      <c r="E33" s="18">
        <f t="shared" si="6"/>
        <v>6631600</v>
      </c>
      <c r="F33" s="18">
        <f t="shared" si="6"/>
        <v>8800</v>
      </c>
      <c r="G33" s="20">
        <f t="shared" si="6"/>
        <v>0</v>
      </c>
      <c r="H33" s="18">
        <f t="shared" si="6"/>
        <v>2200000</v>
      </c>
      <c r="I33" s="20">
        <f t="shared" si="6"/>
        <v>0</v>
      </c>
    </row>
    <row r="34" spans="1:9" s="6" customFormat="1" ht="30" customHeight="1">
      <c r="A34" s="41">
        <v>801</v>
      </c>
      <c r="B34" s="41">
        <v>80101</v>
      </c>
      <c r="C34" s="42" t="s">
        <v>21</v>
      </c>
      <c r="D34" s="43">
        <f aca="true" t="shared" si="7" ref="D34:D39">E34+G34+H34+I34</f>
        <v>4131000</v>
      </c>
      <c r="E34" s="43">
        <v>4131000</v>
      </c>
      <c r="F34" s="44">
        <v>0</v>
      </c>
      <c r="G34" s="44">
        <v>0</v>
      </c>
      <c r="H34" s="44">
        <v>0</v>
      </c>
      <c r="I34" s="45">
        <v>0</v>
      </c>
    </row>
    <row r="35" spans="1:9" s="6" customFormat="1" ht="30" customHeight="1">
      <c r="A35" s="41">
        <v>801</v>
      </c>
      <c r="B35" s="41">
        <v>80102</v>
      </c>
      <c r="C35" s="42" t="s">
        <v>52</v>
      </c>
      <c r="D35" s="43">
        <f t="shared" si="7"/>
        <v>500000</v>
      </c>
      <c r="E35" s="44">
        <v>0</v>
      </c>
      <c r="F35" s="44">
        <v>0</v>
      </c>
      <c r="G35" s="44">
        <v>0</v>
      </c>
      <c r="H35" s="57">
        <v>500000</v>
      </c>
      <c r="I35" s="45">
        <v>0</v>
      </c>
    </row>
    <row r="36" spans="1:9" s="6" customFormat="1" ht="30" customHeight="1">
      <c r="A36" s="25">
        <v>801</v>
      </c>
      <c r="B36" s="25">
        <v>80104</v>
      </c>
      <c r="C36" s="26" t="s">
        <v>22</v>
      </c>
      <c r="D36" s="27">
        <f t="shared" si="7"/>
        <v>3660800</v>
      </c>
      <c r="E36" s="27">
        <v>2460800</v>
      </c>
      <c r="F36" s="29">
        <v>0</v>
      </c>
      <c r="G36" s="29">
        <v>0</v>
      </c>
      <c r="H36" s="32">
        <v>1200000</v>
      </c>
      <c r="I36" s="30">
        <v>0</v>
      </c>
    </row>
    <row r="37" spans="1:9" s="6" customFormat="1" ht="30" customHeight="1">
      <c r="A37" s="25">
        <v>801</v>
      </c>
      <c r="B37" s="25">
        <v>80110</v>
      </c>
      <c r="C37" s="26" t="s">
        <v>53</v>
      </c>
      <c r="D37" s="27">
        <f t="shared" si="7"/>
        <v>31000</v>
      </c>
      <c r="E37" s="27">
        <v>31000</v>
      </c>
      <c r="F37" s="29">
        <v>0</v>
      </c>
      <c r="G37" s="29">
        <v>0</v>
      </c>
      <c r="H37" s="29">
        <v>0</v>
      </c>
      <c r="I37" s="30">
        <v>0</v>
      </c>
    </row>
    <row r="38" spans="1:9" s="6" customFormat="1" ht="30" customHeight="1">
      <c r="A38" s="25">
        <v>801</v>
      </c>
      <c r="B38" s="25">
        <v>80130</v>
      </c>
      <c r="C38" s="26" t="s">
        <v>58</v>
      </c>
      <c r="D38" s="27">
        <f t="shared" si="7"/>
        <v>500000</v>
      </c>
      <c r="E38" s="27"/>
      <c r="F38" s="29"/>
      <c r="G38" s="29"/>
      <c r="H38" s="32">
        <v>500000</v>
      </c>
      <c r="I38" s="30"/>
    </row>
    <row r="39" spans="1:9" s="6" customFormat="1" ht="30" customHeight="1">
      <c r="A39" s="25">
        <v>801</v>
      </c>
      <c r="B39" s="25">
        <v>80195</v>
      </c>
      <c r="C39" s="26" t="s">
        <v>11</v>
      </c>
      <c r="D39" s="27">
        <f t="shared" si="7"/>
        <v>8800</v>
      </c>
      <c r="E39" s="27">
        <v>8800</v>
      </c>
      <c r="F39" s="32">
        <v>8800</v>
      </c>
      <c r="G39" s="29">
        <v>0</v>
      </c>
      <c r="H39" s="29">
        <v>0</v>
      </c>
      <c r="I39" s="30">
        <v>0</v>
      </c>
    </row>
    <row r="40" spans="1:9" s="6" customFormat="1" ht="30" customHeight="1">
      <c r="A40" s="9">
        <v>853</v>
      </c>
      <c r="B40" s="9" t="s">
        <v>10</v>
      </c>
      <c r="C40" s="10" t="s">
        <v>54</v>
      </c>
      <c r="D40" s="18">
        <f aca="true" t="shared" si="8" ref="D40:I40">SUM(D41:D41)</f>
        <v>2784000</v>
      </c>
      <c r="E40" s="18">
        <f t="shared" si="8"/>
        <v>284000</v>
      </c>
      <c r="F40" s="20">
        <f t="shared" si="8"/>
        <v>0</v>
      </c>
      <c r="G40" s="20">
        <f t="shared" si="8"/>
        <v>0</v>
      </c>
      <c r="H40" s="18">
        <f t="shared" si="8"/>
        <v>2500000</v>
      </c>
      <c r="I40" s="20">
        <f t="shared" si="8"/>
        <v>0</v>
      </c>
    </row>
    <row r="41" spans="1:9" s="6" customFormat="1" ht="30" customHeight="1">
      <c r="A41" s="36">
        <v>853</v>
      </c>
      <c r="B41" s="36">
        <v>85305</v>
      </c>
      <c r="C41" s="37" t="s">
        <v>55</v>
      </c>
      <c r="D41" s="38">
        <f>E41+G41+H41+I41</f>
        <v>2784000</v>
      </c>
      <c r="E41" s="38">
        <v>284000</v>
      </c>
      <c r="F41" s="39">
        <v>0</v>
      </c>
      <c r="G41" s="39">
        <v>0</v>
      </c>
      <c r="H41" s="57">
        <v>2500000</v>
      </c>
      <c r="I41" s="40">
        <v>0</v>
      </c>
    </row>
    <row r="42" spans="1:9" s="6" customFormat="1" ht="30" customHeight="1">
      <c r="A42" s="9">
        <v>900</v>
      </c>
      <c r="B42" s="9" t="s">
        <v>10</v>
      </c>
      <c r="C42" s="10" t="s">
        <v>23</v>
      </c>
      <c r="D42" s="18">
        <f aca="true" t="shared" si="9" ref="D42:I42">SUM(D43:D45)</f>
        <v>5010000</v>
      </c>
      <c r="E42" s="18">
        <f t="shared" si="9"/>
        <v>5010000</v>
      </c>
      <c r="F42" s="20">
        <f t="shared" si="9"/>
        <v>0</v>
      </c>
      <c r="G42" s="20">
        <f t="shared" si="9"/>
        <v>0</v>
      </c>
      <c r="H42" s="20">
        <f t="shared" si="9"/>
        <v>0</v>
      </c>
      <c r="I42" s="20">
        <f t="shared" si="9"/>
        <v>0</v>
      </c>
    </row>
    <row r="43" spans="1:9" s="6" customFormat="1" ht="30" customHeight="1">
      <c r="A43" s="25">
        <v>900</v>
      </c>
      <c r="B43" s="25">
        <v>90001</v>
      </c>
      <c r="C43" s="26" t="s">
        <v>35</v>
      </c>
      <c r="D43" s="27">
        <f>E43+G43+H43+I43</f>
        <v>310000</v>
      </c>
      <c r="E43" s="27">
        <v>310000</v>
      </c>
      <c r="F43" s="28">
        <v>0</v>
      </c>
      <c r="G43" s="28">
        <v>0</v>
      </c>
      <c r="H43" s="28">
        <v>0</v>
      </c>
      <c r="I43" s="28">
        <v>0</v>
      </c>
    </row>
    <row r="44" spans="1:9" s="6" customFormat="1" ht="30" customHeight="1">
      <c r="A44" s="14">
        <v>900</v>
      </c>
      <c r="B44" s="14">
        <v>90015</v>
      </c>
      <c r="C44" s="15" t="s">
        <v>24</v>
      </c>
      <c r="D44" s="16">
        <f>E44+G44+H44+I44</f>
        <v>1000000</v>
      </c>
      <c r="E44" s="16">
        <v>1000000</v>
      </c>
      <c r="F44" s="21">
        <v>0</v>
      </c>
      <c r="G44" s="21">
        <v>0</v>
      </c>
      <c r="H44" s="21">
        <v>0</v>
      </c>
      <c r="I44" s="22">
        <v>0</v>
      </c>
    </row>
    <row r="45" spans="1:9" s="6" customFormat="1" ht="30" customHeight="1">
      <c r="A45" s="41">
        <v>900</v>
      </c>
      <c r="B45" s="41">
        <v>90095</v>
      </c>
      <c r="C45" s="42" t="s">
        <v>11</v>
      </c>
      <c r="D45" s="43">
        <f>E45+G45+H45+I45</f>
        <v>3700000</v>
      </c>
      <c r="E45" s="43">
        <v>3700000</v>
      </c>
      <c r="F45" s="44">
        <v>0</v>
      </c>
      <c r="G45" s="44">
        <v>0</v>
      </c>
      <c r="H45" s="44">
        <v>0</v>
      </c>
      <c r="I45" s="45">
        <v>0</v>
      </c>
    </row>
    <row r="46" spans="1:9" s="6" customFormat="1" ht="30" customHeight="1">
      <c r="A46" s="9">
        <v>921</v>
      </c>
      <c r="B46" s="9" t="s">
        <v>10</v>
      </c>
      <c r="C46" s="10" t="s">
        <v>57</v>
      </c>
      <c r="D46" s="18">
        <f aca="true" t="shared" si="10" ref="D46:I46">D47</f>
        <v>150000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18">
        <f t="shared" si="10"/>
        <v>150000</v>
      </c>
    </row>
    <row r="47" spans="1:9" s="6" customFormat="1" ht="30" customHeight="1">
      <c r="A47" s="25">
        <v>921</v>
      </c>
      <c r="B47" s="25">
        <v>92109</v>
      </c>
      <c r="C47" s="26" t="s">
        <v>56</v>
      </c>
      <c r="D47" s="27">
        <f>E47+G47+H47+I47</f>
        <v>150000</v>
      </c>
      <c r="E47" s="29">
        <v>0</v>
      </c>
      <c r="F47" s="28">
        <v>0</v>
      </c>
      <c r="G47" s="28">
        <v>0</v>
      </c>
      <c r="H47" s="28">
        <v>0</v>
      </c>
      <c r="I47" s="58">
        <v>150000</v>
      </c>
    </row>
    <row r="48" spans="1:9" s="6" customFormat="1" ht="60" customHeight="1">
      <c r="A48" s="9">
        <v>925</v>
      </c>
      <c r="B48" s="9" t="s">
        <v>10</v>
      </c>
      <c r="C48" s="10" t="s">
        <v>36</v>
      </c>
      <c r="D48" s="18">
        <f aca="true" t="shared" si="11" ref="D48:I48">SUM(D49)</f>
        <v>565000</v>
      </c>
      <c r="E48" s="18">
        <f t="shared" si="11"/>
        <v>565000</v>
      </c>
      <c r="F48" s="20">
        <f t="shared" si="11"/>
        <v>0</v>
      </c>
      <c r="G48" s="20">
        <f t="shared" si="11"/>
        <v>0</v>
      </c>
      <c r="H48" s="20">
        <f t="shared" si="11"/>
        <v>0</v>
      </c>
      <c r="I48" s="20">
        <f t="shared" si="11"/>
        <v>0</v>
      </c>
    </row>
    <row r="49" spans="1:9" s="6" customFormat="1" ht="36" customHeight="1">
      <c r="A49" s="41">
        <v>925</v>
      </c>
      <c r="B49" s="41">
        <v>92504</v>
      </c>
      <c r="C49" s="42" t="s">
        <v>37</v>
      </c>
      <c r="D49" s="43">
        <f>E49+G49+H49+I49</f>
        <v>565000</v>
      </c>
      <c r="E49" s="43">
        <v>565000</v>
      </c>
      <c r="F49" s="47">
        <v>0</v>
      </c>
      <c r="G49" s="47">
        <v>0</v>
      </c>
      <c r="H49" s="47">
        <v>0</v>
      </c>
      <c r="I49" s="47">
        <v>0</v>
      </c>
    </row>
    <row r="50" spans="1:9" s="6" customFormat="1" ht="30" customHeight="1">
      <c r="A50" s="9">
        <v>926</v>
      </c>
      <c r="B50" s="9" t="s">
        <v>10</v>
      </c>
      <c r="C50" s="10" t="s">
        <v>43</v>
      </c>
      <c r="D50" s="18">
        <f aca="true" t="shared" si="12" ref="D50:I50">SUM(D51:D52)</f>
        <v>4402000</v>
      </c>
      <c r="E50" s="18">
        <f t="shared" si="12"/>
        <v>3902000</v>
      </c>
      <c r="F50" s="20">
        <f t="shared" si="12"/>
        <v>0</v>
      </c>
      <c r="G50" s="20">
        <f t="shared" si="12"/>
        <v>0</v>
      </c>
      <c r="H50" s="35">
        <f t="shared" si="12"/>
        <v>500000</v>
      </c>
      <c r="I50" s="20">
        <f t="shared" si="12"/>
        <v>0</v>
      </c>
    </row>
    <row r="51" spans="1:9" s="6" customFormat="1" ht="30" customHeight="1">
      <c r="A51" s="41">
        <v>926</v>
      </c>
      <c r="B51" s="41">
        <v>92601</v>
      </c>
      <c r="C51" s="42" t="s">
        <v>25</v>
      </c>
      <c r="D51" s="43">
        <f>E51+G51+H51+I51</f>
        <v>3072000</v>
      </c>
      <c r="E51" s="43">
        <v>2572000</v>
      </c>
      <c r="F51" s="44">
        <v>0</v>
      </c>
      <c r="G51" s="44">
        <v>0</v>
      </c>
      <c r="H51" s="57">
        <v>500000</v>
      </c>
      <c r="I51" s="45">
        <v>0</v>
      </c>
    </row>
    <row r="52" spans="1:9" s="6" customFormat="1" ht="30" customHeight="1">
      <c r="A52" s="41">
        <v>926</v>
      </c>
      <c r="B52" s="41">
        <v>92695</v>
      </c>
      <c r="C52" s="42" t="s">
        <v>11</v>
      </c>
      <c r="D52" s="43">
        <f>E52+G52+H52+I52</f>
        <v>1330000</v>
      </c>
      <c r="E52" s="43">
        <v>1330000</v>
      </c>
      <c r="F52" s="44">
        <v>0</v>
      </c>
      <c r="G52" s="44">
        <v>0</v>
      </c>
      <c r="H52" s="44">
        <v>0</v>
      </c>
      <c r="I52" s="45">
        <v>0</v>
      </c>
    </row>
    <row r="53" spans="1:9" s="6" customFormat="1" ht="30.75" customHeight="1">
      <c r="A53" s="74" t="s">
        <v>26</v>
      </c>
      <c r="B53" s="75"/>
      <c r="C53" s="76"/>
      <c r="D53" s="19">
        <f aca="true" t="shared" si="13" ref="D53:I53">D13+D17+D22+D26+D28+D31+D33+D40+D42+D46+D48+D50+D15</f>
        <v>60807847.18</v>
      </c>
      <c r="E53" s="19">
        <f t="shared" si="13"/>
        <v>51259649</v>
      </c>
      <c r="F53" s="19">
        <f t="shared" si="13"/>
        <v>10116385</v>
      </c>
      <c r="G53" s="23">
        <f t="shared" si="13"/>
        <v>0</v>
      </c>
      <c r="H53" s="19">
        <f t="shared" si="13"/>
        <v>9350000</v>
      </c>
      <c r="I53" s="19">
        <f t="shared" si="13"/>
        <v>198198.18</v>
      </c>
    </row>
    <row r="54" spans="1:9" s="6" customFormat="1" ht="26.25" customHeight="1">
      <c r="A54" s="71" t="s">
        <v>27</v>
      </c>
      <c r="B54" s="72"/>
      <c r="C54" s="72"/>
      <c r="D54" s="72"/>
      <c r="E54" s="72"/>
      <c r="F54" s="72"/>
      <c r="G54" s="72"/>
      <c r="H54" s="72"/>
      <c r="I54" s="73"/>
    </row>
    <row r="55" spans="1:9" s="6" customFormat="1" ht="26.25" customHeight="1">
      <c r="A55" s="9">
        <v>600</v>
      </c>
      <c r="B55" s="9" t="s">
        <v>10</v>
      </c>
      <c r="C55" s="10" t="s">
        <v>12</v>
      </c>
      <c r="D55" s="18">
        <f aca="true" t="shared" si="14" ref="D55:I55">SUM(D56)</f>
        <v>52578570</v>
      </c>
      <c r="E55" s="18">
        <f t="shared" si="14"/>
        <v>52578570</v>
      </c>
      <c r="F55" s="18">
        <f t="shared" si="14"/>
        <v>21903570</v>
      </c>
      <c r="G55" s="20">
        <f t="shared" si="14"/>
        <v>0</v>
      </c>
      <c r="H55" s="20">
        <f t="shared" si="14"/>
        <v>0</v>
      </c>
      <c r="I55" s="20">
        <f t="shared" si="14"/>
        <v>0</v>
      </c>
    </row>
    <row r="56" spans="1:9" s="6" customFormat="1" ht="26.25" customHeight="1">
      <c r="A56" s="41">
        <v>600</v>
      </c>
      <c r="B56" s="41">
        <v>60015</v>
      </c>
      <c r="C56" s="42" t="s">
        <v>28</v>
      </c>
      <c r="D56" s="43">
        <f>E56+G56+H56+I56</f>
        <v>52578570</v>
      </c>
      <c r="E56" s="43">
        <v>52578570</v>
      </c>
      <c r="F56" s="43">
        <v>21903570</v>
      </c>
      <c r="G56" s="44">
        <v>0</v>
      </c>
      <c r="H56" s="44">
        <v>0</v>
      </c>
      <c r="I56" s="45">
        <v>0</v>
      </c>
    </row>
    <row r="57" spans="1:9" s="6" customFormat="1" ht="26.25" customHeight="1">
      <c r="A57" s="9">
        <v>700</v>
      </c>
      <c r="B57" s="9" t="s">
        <v>10</v>
      </c>
      <c r="C57" s="10" t="s">
        <v>15</v>
      </c>
      <c r="D57" s="18">
        <f>D58</f>
        <v>1000000</v>
      </c>
      <c r="E57" s="18">
        <f>E58</f>
        <v>1000000</v>
      </c>
      <c r="F57" s="20">
        <f>SUM(F58:F61)</f>
        <v>0</v>
      </c>
      <c r="G57" s="20">
        <f>SUM(G58:G61)</f>
        <v>0</v>
      </c>
      <c r="H57" s="35">
        <f>SUM(H58:H61)</f>
        <v>0</v>
      </c>
      <c r="I57" s="20">
        <f>SUM(I58)</f>
        <v>0</v>
      </c>
    </row>
    <row r="58" spans="1:9" s="6" customFormat="1" ht="26.25" customHeight="1">
      <c r="A58" s="25">
        <v>700</v>
      </c>
      <c r="B58" s="25">
        <v>70005</v>
      </c>
      <c r="C58" s="26" t="s">
        <v>16</v>
      </c>
      <c r="D58" s="27">
        <f>E58+G58+H58+I58</f>
        <v>1000000</v>
      </c>
      <c r="E58" s="27">
        <v>1000000</v>
      </c>
      <c r="F58" s="29">
        <v>0</v>
      </c>
      <c r="G58" s="29">
        <v>0</v>
      </c>
      <c r="H58" s="29">
        <v>0</v>
      </c>
      <c r="I58" s="30">
        <v>0</v>
      </c>
    </row>
    <row r="59" spans="1:9" s="6" customFormat="1" ht="26.25" customHeight="1">
      <c r="A59" s="9">
        <v>720</v>
      </c>
      <c r="B59" s="9" t="s">
        <v>10</v>
      </c>
      <c r="C59" s="10" t="s">
        <v>34</v>
      </c>
      <c r="D59" s="18">
        <f aca="true" t="shared" si="15" ref="D59:I59">D60</f>
        <v>386000</v>
      </c>
      <c r="E59" s="34">
        <f t="shared" si="15"/>
        <v>386000</v>
      </c>
      <c r="F59" s="20">
        <f t="shared" si="15"/>
        <v>0</v>
      </c>
      <c r="G59" s="20">
        <f t="shared" si="15"/>
        <v>0</v>
      </c>
      <c r="H59" s="20">
        <f t="shared" si="15"/>
        <v>0</v>
      </c>
      <c r="I59" s="20">
        <f t="shared" si="15"/>
        <v>0</v>
      </c>
    </row>
    <row r="60" spans="1:9" s="6" customFormat="1" ht="26.25" customHeight="1">
      <c r="A60" s="25">
        <v>720</v>
      </c>
      <c r="B60" s="25">
        <v>72095</v>
      </c>
      <c r="C60" s="26" t="s">
        <v>11</v>
      </c>
      <c r="D60" s="27">
        <f>E60+G60+H60+I60</f>
        <v>386000</v>
      </c>
      <c r="E60" s="32">
        <v>386000</v>
      </c>
      <c r="F60" s="29">
        <v>0</v>
      </c>
      <c r="G60" s="29">
        <v>0</v>
      </c>
      <c r="H60" s="29">
        <v>0</v>
      </c>
      <c r="I60" s="30">
        <v>0</v>
      </c>
    </row>
    <row r="61" spans="1:9" s="6" customFormat="1" ht="26.25" customHeight="1">
      <c r="A61" s="9">
        <v>754</v>
      </c>
      <c r="B61" s="9" t="s">
        <v>10</v>
      </c>
      <c r="C61" s="10" t="s">
        <v>19</v>
      </c>
      <c r="D61" s="18">
        <f aca="true" t="shared" si="16" ref="D61:I61">SUM(D62:D63)</f>
        <v>1298000</v>
      </c>
      <c r="E61" s="20">
        <f t="shared" si="16"/>
        <v>0</v>
      </c>
      <c r="F61" s="20">
        <f t="shared" si="16"/>
        <v>0</v>
      </c>
      <c r="G61" s="20">
        <f t="shared" si="16"/>
        <v>0</v>
      </c>
      <c r="H61" s="20">
        <f t="shared" si="16"/>
        <v>0</v>
      </c>
      <c r="I61" s="34">
        <f t="shared" si="16"/>
        <v>1298000</v>
      </c>
    </row>
    <row r="62" spans="1:9" s="6" customFormat="1" ht="26.25" customHeight="1">
      <c r="A62" s="25">
        <v>754</v>
      </c>
      <c r="B62" s="25">
        <v>75404</v>
      </c>
      <c r="C62" s="26" t="s">
        <v>38</v>
      </c>
      <c r="D62" s="27">
        <f>E62+G62+H62+I62</f>
        <v>1000000</v>
      </c>
      <c r="E62" s="29">
        <v>0</v>
      </c>
      <c r="F62" s="29">
        <v>0</v>
      </c>
      <c r="G62" s="29">
        <v>0</v>
      </c>
      <c r="H62" s="29">
        <v>0</v>
      </c>
      <c r="I62" s="33">
        <v>1000000</v>
      </c>
    </row>
    <row r="63" spans="1:9" s="6" customFormat="1" ht="26.25" customHeight="1">
      <c r="A63" s="25">
        <v>754</v>
      </c>
      <c r="B63" s="25">
        <v>75410</v>
      </c>
      <c r="C63" s="26" t="s">
        <v>47</v>
      </c>
      <c r="D63" s="27">
        <f>E63+G63+H63+I63</f>
        <v>298000</v>
      </c>
      <c r="E63" s="29">
        <v>0</v>
      </c>
      <c r="F63" s="29">
        <v>0</v>
      </c>
      <c r="G63" s="29">
        <v>0</v>
      </c>
      <c r="H63" s="29">
        <v>0</v>
      </c>
      <c r="I63" s="33">
        <f>250000+48000</f>
        <v>298000</v>
      </c>
    </row>
    <row r="64" spans="1:9" s="6" customFormat="1" ht="26.25" customHeight="1">
      <c r="A64" s="9">
        <v>801</v>
      </c>
      <c r="B64" s="9" t="s">
        <v>10</v>
      </c>
      <c r="C64" s="10" t="s">
        <v>20</v>
      </c>
      <c r="D64" s="18">
        <f aca="true" t="shared" si="17" ref="D64:I64">SUM(D65:D66)</f>
        <v>18953500</v>
      </c>
      <c r="E64" s="18">
        <f t="shared" si="17"/>
        <v>18953500</v>
      </c>
      <c r="F64" s="18">
        <f t="shared" si="17"/>
        <v>15661000</v>
      </c>
      <c r="G64" s="20">
        <f t="shared" si="17"/>
        <v>0</v>
      </c>
      <c r="H64" s="20">
        <f t="shared" si="17"/>
        <v>0</v>
      </c>
      <c r="I64" s="20">
        <f t="shared" si="17"/>
        <v>0</v>
      </c>
    </row>
    <row r="65" spans="1:9" s="6" customFormat="1" ht="26.25" customHeight="1">
      <c r="A65" s="25">
        <v>801</v>
      </c>
      <c r="B65" s="25">
        <v>80120</v>
      </c>
      <c r="C65" s="26" t="s">
        <v>48</v>
      </c>
      <c r="D65" s="27">
        <f>E65+G65+H65+I65</f>
        <v>15708500</v>
      </c>
      <c r="E65" s="27">
        <v>15708500</v>
      </c>
      <c r="F65" s="31">
        <v>15661000</v>
      </c>
      <c r="G65" s="29">
        <v>0</v>
      </c>
      <c r="H65" s="29">
        <v>0</v>
      </c>
      <c r="I65" s="30">
        <v>0</v>
      </c>
    </row>
    <row r="66" spans="1:9" s="6" customFormat="1" ht="26.25" customHeight="1">
      <c r="A66" s="25">
        <v>801</v>
      </c>
      <c r="B66" s="25">
        <v>80130</v>
      </c>
      <c r="C66" s="26" t="s">
        <v>39</v>
      </c>
      <c r="D66" s="27">
        <f>E66+F66+G66+H66+I66</f>
        <v>3245000</v>
      </c>
      <c r="E66" s="27">
        <v>3245000</v>
      </c>
      <c r="F66" s="31">
        <v>0</v>
      </c>
      <c r="G66" s="29">
        <v>0</v>
      </c>
      <c r="H66" s="29">
        <v>0</v>
      </c>
      <c r="I66" s="30">
        <v>0</v>
      </c>
    </row>
    <row r="67" spans="1:9" s="6" customFormat="1" ht="26.25" customHeight="1">
      <c r="A67" s="9">
        <v>854</v>
      </c>
      <c r="B67" s="9" t="s">
        <v>10</v>
      </c>
      <c r="C67" s="10" t="s">
        <v>49</v>
      </c>
      <c r="D67" s="18">
        <f aca="true" t="shared" si="18" ref="D67:I67">D68</f>
        <v>5000</v>
      </c>
      <c r="E67" s="18">
        <f t="shared" si="18"/>
        <v>5000</v>
      </c>
      <c r="F67" s="20">
        <f t="shared" si="18"/>
        <v>0</v>
      </c>
      <c r="G67" s="20">
        <f t="shared" si="18"/>
        <v>0</v>
      </c>
      <c r="H67" s="20">
        <f t="shared" si="18"/>
        <v>0</v>
      </c>
      <c r="I67" s="20">
        <f t="shared" si="18"/>
        <v>0</v>
      </c>
    </row>
    <row r="68" spans="1:9" s="6" customFormat="1" ht="26.25" customHeight="1">
      <c r="A68" s="25">
        <v>854</v>
      </c>
      <c r="B68" s="25">
        <v>85403</v>
      </c>
      <c r="C68" s="26" t="s">
        <v>50</v>
      </c>
      <c r="D68" s="27">
        <f>E68+G68+H68+I68</f>
        <v>5000</v>
      </c>
      <c r="E68" s="27">
        <v>5000</v>
      </c>
      <c r="F68" s="56">
        <v>0</v>
      </c>
      <c r="G68" s="29">
        <v>0</v>
      </c>
      <c r="H68" s="29">
        <v>0</v>
      </c>
      <c r="I68" s="30">
        <v>0</v>
      </c>
    </row>
    <row r="69" spans="1:9" s="6" customFormat="1" ht="30.75" customHeight="1">
      <c r="A69" s="68" t="s">
        <v>29</v>
      </c>
      <c r="B69" s="68"/>
      <c r="C69" s="68"/>
      <c r="D69" s="19">
        <f aca="true" t="shared" si="19" ref="D69:I69">D55+D61+D64+D57+D59+D67</f>
        <v>74221070</v>
      </c>
      <c r="E69" s="19">
        <f t="shared" si="19"/>
        <v>72923070</v>
      </c>
      <c r="F69" s="19">
        <f t="shared" si="19"/>
        <v>37564570</v>
      </c>
      <c r="G69" s="23">
        <f t="shared" si="19"/>
        <v>0</v>
      </c>
      <c r="H69" s="23">
        <f t="shared" si="19"/>
        <v>0</v>
      </c>
      <c r="I69" s="19">
        <f t="shared" si="19"/>
        <v>1298000</v>
      </c>
    </row>
    <row r="70" spans="1:9" s="7" customFormat="1" ht="30.75" customHeight="1">
      <c r="A70" s="67" t="s">
        <v>30</v>
      </c>
      <c r="B70" s="67"/>
      <c r="C70" s="67"/>
      <c r="D70" s="24">
        <f aca="true" t="shared" si="20" ref="D70:I70">D53+D69</f>
        <v>135028917.18</v>
      </c>
      <c r="E70" s="24">
        <f t="shared" si="20"/>
        <v>124182719</v>
      </c>
      <c r="F70" s="24">
        <f t="shared" si="20"/>
        <v>47680955</v>
      </c>
      <c r="G70" s="55">
        <f t="shared" si="20"/>
        <v>0</v>
      </c>
      <c r="H70" s="24">
        <f t="shared" si="20"/>
        <v>9350000</v>
      </c>
      <c r="I70" s="24">
        <f t="shared" si="20"/>
        <v>1496198.18</v>
      </c>
    </row>
    <row r="71" ht="12.75">
      <c r="H71" s="1"/>
    </row>
    <row r="72" spans="1:8" ht="12.75">
      <c r="A72" s="8"/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spans="7:8" ht="12.75">
      <c r="G83" s="1" t="s">
        <v>59</v>
      </c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</sheetData>
  <sheetProtection/>
  <mergeCells count="20">
    <mergeCell ref="I5:J5"/>
    <mergeCell ref="I9:I10"/>
    <mergeCell ref="A12:I12"/>
    <mergeCell ref="A8:H8"/>
    <mergeCell ref="A9:A10"/>
    <mergeCell ref="B9:B10"/>
    <mergeCell ref="C9:C10"/>
    <mergeCell ref="A7:I7"/>
    <mergeCell ref="A70:C70"/>
    <mergeCell ref="A69:C69"/>
    <mergeCell ref="D9:D10"/>
    <mergeCell ref="E9:E10"/>
    <mergeCell ref="A54:I54"/>
    <mergeCell ref="A53:C53"/>
    <mergeCell ref="G9:G10"/>
    <mergeCell ref="H9:H10"/>
    <mergeCell ref="I1:J1"/>
    <mergeCell ref="I2:J2"/>
    <mergeCell ref="I3:J3"/>
    <mergeCell ref="I4:J4"/>
  </mergeCells>
  <printOptions/>
  <pageMargins left="0.7875" right="0.7875" top="0.9840277777777778" bottom="0.9840277777777778" header="0.5118055555555556" footer="0.5118055555555556"/>
  <pageSetup fitToHeight="13" horizontalDpi="600" verticalDpi="600" orientation="landscape" paperSize="9" scale="8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rutkowskaj</cp:lastModifiedBy>
  <cp:lastPrinted>2012-01-03T10:49:55Z</cp:lastPrinted>
  <dcterms:created xsi:type="dcterms:W3CDTF">2009-10-15T10:17:39Z</dcterms:created>
  <dcterms:modified xsi:type="dcterms:W3CDTF">2010-11-01T14:56:15Z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